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60" windowHeight="11565"/>
  </bookViews>
  <sheets>
    <sheet name="Sheet1" sheetId="1" r:id="rId1"/>
    <sheet name="Sheet2" sheetId="2" r:id="rId2"/>
    <sheet name="Sheet3" sheetId="3" r:id="rId3"/>
  </sheets>
  <definedNames>
    <definedName name="FN">Sheet1!$E$8</definedName>
    <definedName name="FNR">Sheet1!$E$3</definedName>
    <definedName name="FP">Sheet1!$E$7</definedName>
    <definedName name="FPR">Sheet1!$E$4</definedName>
    <definedName name="NPV">Sheet1!$D$10</definedName>
    <definedName name="PPV">Sheet1!$D$9</definedName>
    <definedName name="prev">Sheet1!$D$2</definedName>
    <definedName name="sens">Sheet1!$D$3</definedName>
    <definedName name="spec">Sheet1!$D$4</definedName>
    <definedName name="TN">Sheet1!$D$8</definedName>
    <definedName name="TP">Sheet1!$D$7</definedName>
  </definedNames>
  <calcPr calcId="145621"/>
</workbook>
</file>

<file path=xl/calcChain.xml><?xml version="1.0" encoding="utf-8"?>
<calcChain xmlns="http://schemas.openxmlformats.org/spreadsheetml/2006/main">
  <c r="E7" i="1" l="1"/>
  <c r="E4" i="1" l="1"/>
  <c r="E3" i="1"/>
  <c r="D6" i="1" s="1"/>
  <c r="D8" i="1"/>
  <c r="D7" i="1"/>
  <c r="D9" i="1" l="1"/>
  <c r="D12" i="1" s="1"/>
  <c r="D10" i="1"/>
  <c r="D11" i="1" s="1"/>
  <c r="D5" i="1"/>
  <c r="E8" i="1"/>
  <c r="D13" i="1" s="1"/>
</calcChain>
</file>

<file path=xl/sharedStrings.xml><?xml version="1.0" encoding="utf-8"?>
<sst xmlns="http://schemas.openxmlformats.org/spreadsheetml/2006/main" count="33" uniqueCount="33">
  <si>
    <t>prevalence</t>
  </si>
  <si>
    <t>sensitivity</t>
  </si>
  <si>
    <t>specificity</t>
  </si>
  <si>
    <t>likelihoood ratio</t>
  </si>
  <si>
    <t>true positives</t>
  </si>
  <si>
    <t>true negatives</t>
  </si>
  <si>
    <t>probability</t>
  </si>
  <si>
    <t>accuracy</t>
  </si>
  <si>
    <t>D+/P</t>
  </si>
  <si>
    <t>T+/D+</t>
  </si>
  <si>
    <t>T-/D-</t>
  </si>
  <si>
    <t>pos. test</t>
  </si>
  <si>
    <t>neg. test</t>
  </si>
  <si>
    <t>D+/T+</t>
  </si>
  <si>
    <t>D-/T-</t>
  </si>
  <si>
    <t>D+/T-</t>
  </si>
  <si>
    <t>D-/T+</t>
  </si>
  <si>
    <t>1-false neg rate</t>
  </si>
  <si>
    <t>1-false pos rate</t>
  </si>
  <si>
    <t>false pos rate</t>
  </si>
  <si>
    <t>false neg rate</t>
  </si>
  <si>
    <t>Bayes' Theorem</t>
  </si>
  <si>
    <t>pos.predictive value</t>
  </si>
  <si>
    <t>neg.predictive value</t>
  </si>
  <si>
    <t>P</t>
  </si>
  <si>
    <t>population</t>
  </si>
  <si>
    <t>test positive or negative</t>
  </si>
  <si>
    <t>D + or -</t>
  </si>
  <si>
    <t>T + or -</t>
  </si>
  <si>
    <t>false positives</t>
  </si>
  <si>
    <t>false negatives</t>
  </si>
  <si>
    <t>Enter estimates for prevalence, sensitivity, and specificity:</t>
  </si>
  <si>
    <t>disease present or not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</si>
</sst>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" sqref="D2"/>
    </sheetView>
  </sheetViews>
  <sheetFormatPr defaultRowHeight="15" x14ac:dyDescent="0.25"/>
  <cols>
    <col min="1" max="1" width="15.375" style="2" bestFit="1" customWidth="1"/>
    <col min="2" max="2" width="9" style="1"/>
    <col min="3" max="3" width="17.125" style="2" bestFit="1" customWidth="1"/>
    <col min="4" max="4" width="9" style="3"/>
    <col min="5" max="5" width="6.625" style="5" customWidth="1"/>
    <col min="6" max="6" width="11.875" customWidth="1"/>
  </cols>
  <sheetData>
    <row r="1" spans="1:6" x14ac:dyDescent="0.25">
      <c r="A1" s="4" t="s">
        <v>21</v>
      </c>
      <c r="B1" s="15" t="s">
        <v>31</v>
      </c>
      <c r="C1" s="12"/>
      <c r="D1" s="13"/>
      <c r="E1" s="14"/>
      <c r="F1" s="12"/>
    </row>
    <row r="2" spans="1:6" x14ac:dyDescent="0.25">
      <c r="A2" s="2" t="s">
        <v>0</v>
      </c>
      <c r="B2" s="1" t="s">
        <v>8</v>
      </c>
      <c r="D2" s="3">
        <v>0.01</v>
      </c>
    </row>
    <row r="3" spans="1:6" x14ac:dyDescent="0.25">
      <c r="A3" s="2" t="s">
        <v>1</v>
      </c>
      <c r="B3" s="1" t="s">
        <v>9</v>
      </c>
      <c r="C3" s="1" t="s">
        <v>17</v>
      </c>
      <c r="D3" s="3">
        <v>0.75</v>
      </c>
      <c r="E3" s="5">
        <f>1-sens</f>
        <v>0.25</v>
      </c>
      <c r="F3" s="1" t="s">
        <v>20</v>
      </c>
    </row>
    <row r="4" spans="1:6" x14ac:dyDescent="0.25">
      <c r="A4" s="2" t="s">
        <v>2</v>
      </c>
      <c r="B4" s="1" t="s">
        <v>10</v>
      </c>
      <c r="C4" s="1" t="s">
        <v>18</v>
      </c>
      <c r="D4" s="3">
        <v>0.95</v>
      </c>
      <c r="E4" s="5">
        <f>1-spec</f>
        <v>5.0000000000000044E-2</v>
      </c>
      <c r="F4" s="1" t="s">
        <v>19</v>
      </c>
    </row>
    <row r="5" spans="1:6" ht="14.25" x14ac:dyDescent="0.2">
      <c r="A5" s="2" t="s">
        <v>3</v>
      </c>
      <c r="C5" s="1" t="s">
        <v>11</v>
      </c>
      <c r="D5" s="6">
        <f>sens/FPR</f>
        <v>14.999999999999986</v>
      </c>
    </row>
    <row r="6" spans="1:6" ht="14.25" x14ac:dyDescent="0.2">
      <c r="C6" s="1" t="s">
        <v>12</v>
      </c>
      <c r="D6" s="6">
        <f>spec/FNR</f>
        <v>3.8</v>
      </c>
    </row>
    <row r="7" spans="1:6" ht="14.25" x14ac:dyDescent="0.2">
      <c r="C7" s="1" t="s">
        <v>4</v>
      </c>
      <c r="D7" s="6">
        <f>prev*sens</f>
        <v>7.4999999999999997E-3</v>
      </c>
      <c r="E7" s="10">
        <f>(1-prev)*FPR</f>
        <v>4.9500000000000044E-2</v>
      </c>
      <c r="F7" s="11" t="s">
        <v>29</v>
      </c>
    </row>
    <row r="8" spans="1:6" ht="14.25" x14ac:dyDescent="0.2">
      <c r="C8" s="1" t="s">
        <v>5</v>
      </c>
      <c r="D8" s="6">
        <f>(1-prev)*spec</f>
        <v>0.9405</v>
      </c>
      <c r="E8" s="10">
        <f>prev*FNR</f>
        <v>2.5000000000000001E-3</v>
      </c>
      <c r="F8" s="11" t="s">
        <v>30</v>
      </c>
    </row>
    <row r="9" spans="1:6" ht="14.25" x14ac:dyDescent="0.2">
      <c r="A9" s="2" t="s">
        <v>6</v>
      </c>
      <c r="B9" s="1" t="s">
        <v>13</v>
      </c>
      <c r="C9" s="1" t="s">
        <v>22</v>
      </c>
      <c r="D9" s="6">
        <f>TP/(TP+(1-prev)*FPR)</f>
        <v>0.13157894736842093</v>
      </c>
    </row>
    <row r="10" spans="1:6" ht="14.25" x14ac:dyDescent="0.2">
      <c r="B10" s="1" t="s">
        <v>14</v>
      </c>
      <c r="C10" s="1" t="s">
        <v>23</v>
      </c>
      <c r="D10" s="6">
        <f>TN/(TN+prev*FNR)</f>
        <v>0.99734888653234366</v>
      </c>
    </row>
    <row r="11" spans="1:6" ht="14.25" x14ac:dyDescent="0.2">
      <c r="B11" s="1" t="s">
        <v>15</v>
      </c>
      <c r="D11" s="6">
        <f>1-NPV</f>
        <v>2.6511134676563408E-3</v>
      </c>
    </row>
    <row r="12" spans="1:6" ht="14.25" x14ac:dyDescent="0.2">
      <c r="B12" s="1" t="s">
        <v>16</v>
      </c>
      <c r="D12" s="6">
        <f>1-PPV</f>
        <v>0.86842105263157909</v>
      </c>
    </row>
    <row r="13" spans="1:6" ht="14.25" x14ac:dyDescent="0.2">
      <c r="A13" s="2" t="s">
        <v>7</v>
      </c>
      <c r="D13" s="6">
        <f>(TP+TN)/(TP+FP+TN+FN)</f>
        <v>0.94799999999999995</v>
      </c>
    </row>
    <row r="15" spans="1:6" x14ac:dyDescent="0.25">
      <c r="B15" s="7" t="s">
        <v>27</v>
      </c>
      <c r="C15" s="8" t="s">
        <v>32</v>
      </c>
      <c r="D15" s="9"/>
    </row>
    <row r="16" spans="1:6" x14ac:dyDescent="0.25">
      <c r="B16" s="7" t="s">
        <v>28</v>
      </c>
      <c r="C16" s="8" t="s">
        <v>26</v>
      </c>
      <c r="D16" s="9"/>
    </row>
    <row r="17" spans="2:4" x14ac:dyDescent="0.25">
      <c r="B17" s="7" t="s">
        <v>24</v>
      </c>
      <c r="C17" s="8" t="s">
        <v>25</v>
      </c>
      <c r="D17" s="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FN</vt:lpstr>
      <vt:lpstr>FNR</vt:lpstr>
      <vt:lpstr>FP</vt:lpstr>
      <vt:lpstr>FPR</vt:lpstr>
      <vt:lpstr>NPV</vt:lpstr>
      <vt:lpstr>PPV</vt:lpstr>
      <vt:lpstr>prev</vt:lpstr>
      <vt:lpstr>sens</vt:lpstr>
      <vt:lpstr>spec</vt:lpstr>
      <vt:lpstr>TN</vt:lpstr>
      <vt:lpstr>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Webster</cp:lastModifiedBy>
  <dcterms:created xsi:type="dcterms:W3CDTF">2016-01-04T04:12:45Z</dcterms:created>
  <dcterms:modified xsi:type="dcterms:W3CDTF">2023-05-20T21:23:26Z</dcterms:modified>
</cp:coreProperties>
</file>